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2015" sheetId="1" r:id="rId1"/>
    <sheet name="2016" sheetId="2" r:id="rId2"/>
  </sheets>
  <definedNames>
    <definedName name="_xlnm.Print_Titles" localSheetId="0">'2015'!$4:$5</definedName>
    <definedName name="_xlnm.Print_Titles" localSheetId="1">'2016'!$3:$4</definedName>
    <definedName name="_xlnm.Print_Area" localSheetId="0">'2015'!$A$1:$I$11</definedName>
    <definedName name="_xlnm.Print_Area" localSheetId="1">'2016'!$A$1:$I$10</definedName>
  </definedNames>
  <calcPr calcId="125725"/>
</workbook>
</file>

<file path=xl/calcChain.xml><?xml version="1.0" encoding="utf-8"?>
<calcChain xmlns="http://schemas.openxmlformats.org/spreadsheetml/2006/main">
  <c r="F7" i="2"/>
  <c r="F5" s="1"/>
  <c r="F10" s="1"/>
  <c r="D7"/>
  <c r="G8"/>
  <c r="G9"/>
  <c r="G7"/>
  <c r="H8"/>
  <c r="H9"/>
  <c r="C5"/>
  <c r="C10" s="1"/>
  <c r="D5"/>
  <c r="D10" s="1"/>
  <c r="E5"/>
  <c r="E10" s="1"/>
  <c r="I7"/>
  <c r="I8"/>
  <c r="I9"/>
  <c r="G9" i="1"/>
  <c r="C8"/>
  <c r="I8" s="1"/>
  <c r="E8"/>
  <c r="G8"/>
  <c r="C10"/>
  <c r="G10" s="1"/>
  <c r="G6" s="1"/>
  <c r="G11" s="1"/>
  <c r="E10"/>
  <c r="E6"/>
  <c r="E11" s="1"/>
  <c r="H6"/>
  <c r="H11" s="1"/>
  <c r="F6"/>
  <c r="F11" s="1"/>
  <c r="D6"/>
  <c r="D11" s="1"/>
  <c r="I10"/>
  <c r="I9"/>
  <c r="G5" i="2" l="1"/>
  <c r="G10" s="1"/>
  <c r="I10"/>
  <c r="H7"/>
  <c r="H5" s="1"/>
  <c r="H10" s="1"/>
  <c r="C6" i="1"/>
  <c r="I5" i="2"/>
  <c r="C11" i="1" l="1"/>
  <c r="I11" s="1"/>
  <c r="I6"/>
</calcChain>
</file>

<file path=xl/sharedStrings.xml><?xml version="1.0" encoding="utf-8"?>
<sst xmlns="http://schemas.openxmlformats.org/spreadsheetml/2006/main" count="46" uniqueCount="24">
  <si>
    <t>п/п</t>
  </si>
  <si>
    <t>в том числе:</t>
  </si>
  <si>
    <t>1.1</t>
  </si>
  <si>
    <t>1.2</t>
  </si>
  <si>
    <t>1.3</t>
  </si>
  <si>
    <t>Итого</t>
  </si>
  <si>
    <t>(тыс.рублей)</t>
  </si>
  <si>
    <t xml:space="preserve">Направления расходования средств 
дорожного фонда </t>
  </si>
  <si>
    <t>Утвержденный объем бюджетных ассигнований дорожного фонда</t>
  </si>
  <si>
    <t>Содержание и ремонт автомобильных дорог общего пользования местного значения вне границ населенных пунктов в границах Нижнеилимского муниципального района</t>
  </si>
  <si>
    <t>содержание автомобильных дорог</t>
  </si>
  <si>
    <t>ОТЧЕТ ОБ ИСПОЛЬЗОВАНИИ БЮДЖЕТНЫХ АССИГНОВАНИЙ 
МУНИЦИПАЛЬНОГО ДОРОЖНОГО ФОНДА МУНИЦИПАЛЬНОГО ОБРАЗОВАНИЯ "НИЖНЕИЛИМСКИЙ РАЙОН" ЗА 2015 ГОД</t>
  </si>
  <si>
    <t xml:space="preserve">инвентаризация, паспортизация, разработка проектов межевания территорий, проведение кадастровых работ, регистрации прав в отношении земельных участков, занимаемых автомобильными дорогами общего пользования местного значения МО "Нижнеилимский район" </t>
  </si>
  <si>
    <t>ремонт искусственных сооружений на автомобильных дорогах</t>
  </si>
  <si>
    <t>Использовано бюджетных ассигнований дорожного фонда</t>
  </si>
  <si>
    <t>Остаток бюджетных ассигнований дорожного фонда</t>
  </si>
  <si>
    <t xml:space="preserve">Процент использования бюджетных ассигнований дорожного фонда </t>
  </si>
  <si>
    <t>всего в 2015 году</t>
  </si>
  <si>
    <t>в том числе, остатки муниципального дорожного фонда 
2014 года</t>
  </si>
  <si>
    <t>всего на 01.01.2016 года</t>
  </si>
  <si>
    <t>ОТЧЕТ ОБ ИСПОЛЬЗОВАНИИ БЮДЖЕТНЫХ АССИГНОВАНИЙ 
МУНИЦИПАЛЬНОГО ДОРОЖНОГО ФОНДА МУНИЦИПАЛЬНОГО ОБРАЗОВАНИЯ "НИЖНЕИЛИМСКИЙ РАЙОН" ЗА 2016 ГОД</t>
  </si>
  <si>
    <t>в том числе, остатки муниципального дорожного фонда 
2015 года</t>
  </si>
  <si>
    <t>всего в 2016 году</t>
  </si>
  <si>
    <t>всего на 01.01.2017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</si>
</sst>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9" fontId="3" fillId="2" borderId="1" xfId="1" applyNumberFormat="1" applyFont="1" applyFill="1" applyBorder="1" applyAlignment="1">
      <alignment horizontal="right" vertical="center"/>
    </xf>
    <xf numFmtId="9" fontId="2" fillId="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AC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90" zoomScaleSheetLayoutView="90" workbookViewId="0">
      <selection activeCell="L9" sqref="L9"/>
    </sheetView>
  </sheetViews>
  <sheetFormatPr defaultRowHeight="15.75"/>
  <cols>
    <col min="1" max="1" width="5.140625" style="12" customWidth="1"/>
    <col min="2" max="2" width="34.140625" style="10" customWidth="1"/>
    <col min="3" max="3" width="10.85546875" style="10" customWidth="1"/>
    <col min="4" max="4" width="16.7109375" style="10" customWidth="1"/>
    <col min="5" max="5" width="11.7109375" style="10" customWidth="1"/>
    <col min="6" max="6" width="16.28515625" style="10" customWidth="1"/>
    <col min="7" max="7" width="11.140625" style="10" customWidth="1"/>
    <col min="8" max="8" width="16.28515625" style="10" customWidth="1"/>
    <col min="9" max="9" width="16.42578125" style="10" customWidth="1"/>
    <col min="10" max="10" width="10.85546875" style="10" bestFit="1" customWidth="1"/>
    <col min="11" max="16384" width="9.140625" style="10"/>
  </cols>
  <sheetData>
    <row r="1" spans="1:10" ht="78.75" customHeight="1">
      <c r="A1" s="21" t="s">
        <v>11</v>
      </c>
      <c r="B1" s="22"/>
      <c r="C1" s="22"/>
      <c r="D1" s="22"/>
      <c r="E1" s="22"/>
      <c r="F1" s="22"/>
      <c r="G1" s="22"/>
      <c r="H1" s="22"/>
      <c r="I1" s="22"/>
    </row>
    <row r="2" spans="1:10" ht="12" customHeight="1">
      <c r="A2" s="11"/>
      <c r="B2" s="11"/>
      <c r="C2" s="11"/>
      <c r="D2" s="11"/>
      <c r="E2" s="11"/>
      <c r="F2" s="11"/>
      <c r="G2" s="11"/>
      <c r="H2" s="11"/>
    </row>
    <row r="3" spans="1:10" s="1" customFormat="1">
      <c r="A3" s="12"/>
      <c r="B3" s="10"/>
      <c r="C3" s="10"/>
      <c r="D3" s="10"/>
      <c r="E3" s="10"/>
      <c r="F3" s="10"/>
      <c r="G3" s="10"/>
      <c r="H3" s="10"/>
      <c r="I3" s="13" t="s">
        <v>6</v>
      </c>
    </row>
    <row r="4" spans="1:10" s="1" customFormat="1" ht="50.25" customHeight="1">
      <c r="A4" s="26" t="s">
        <v>0</v>
      </c>
      <c r="B4" s="25" t="s">
        <v>7</v>
      </c>
      <c r="C4" s="23" t="s">
        <v>8</v>
      </c>
      <c r="D4" s="24"/>
      <c r="E4" s="19" t="s">
        <v>14</v>
      </c>
      <c r="F4" s="20"/>
      <c r="G4" s="19" t="s">
        <v>15</v>
      </c>
      <c r="H4" s="20"/>
      <c r="I4" s="25" t="s">
        <v>16</v>
      </c>
    </row>
    <row r="5" spans="1:10" s="1" customFormat="1" ht="94.5">
      <c r="A5" s="26"/>
      <c r="B5" s="25"/>
      <c r="C5" s="8" t="s">
        <v>17</v>
      </c>
      <c r="D5" s="18" t="s">
        <v>18</v>
      </c>
      <c r="E5" s="8" t="s">
        <v>17</v>
      </c>
      <c r="F5" s="18" t="s">
        <v>18</v>
      </c>
      <c r="G5" s="8" t="s">
        <v>19</v>
      </c>
      <c r="H5" s="18" t="s">
        <v>18</v>
      </c>
      <c r="I5" s="25"/>
    </row>
    <row r="6" spans="1:10" ht="94.5">
      <c r="A6" s="2">
        <v>1</v>
      </c>
      <c r="B6" s="3" t="s">
        <v>9</v>
      </c>
      <c r="C6" s="7">
        <f t="shared" ref="C6:H6" si="0">C8+C9+C10</f>
        <v>8268.5</v>
      </c>
      <c r="D6" s="7">
        <f t="shared" si="0"/>
        <v>1682.1</v>
      </c>
      <c r="E6" s="7">
        <f t="shared" si="0"/>
        <v>3893.9</v>
      </c>
      <c r="F6" s="7">
        <f t="shared" si="0"/>
        <v>1682.1</v>
      </c>
      <c r="G6" s="7">
        <f t="shared" si="0"/>
        <v>4323</v>
      </c>
      <c r="H6" s="7">
        <f t="shared" si="0"/>
        <v>0</v>
      </c>
      <c r="I6" s="16">
        <f>E6/C6</f>
        <v>0.47093184979137692</v>
      </c>
    </row>
    <row r="7" spans="1:10">
      <c r="A7" s="2"/>
      <c r="B7" s="4" t="s">
        <v>1</v>
      </c>
      <c r="C7" s="7"/>
      <c r="D7" s="7"/>
      <c r="E7" s="7"/>
      <c r="F7" s="7"/>
      <c r="G7" s="7"/>
      <c r="H7" s="7"/>
      <c r="I7" s="16"/>
    </row>
    <row r="8" spans="1:10" ht="31.5">
      <c r="A8" s="2" t="s">
        <v>2</v>
      </c>
      <c r="B8" s="3" t="s">
        <v>10</v>
      </c>
      <c r="C8" s="7">
        <f>3125.9+747.8</f>
        <v>3873.7</v>
      </c>
      <c r="D8" s="7">
        <v>747.8</v>
      </c>
      <c r="E8" s="7">
        <f>891.5+747.8</f>
        <v>1639.3</v>
      </c>
      <c r="F8" s="7">
        <v>747.8</v>
      </c>
      <c r="G8" s="7">
        <f>C8-E8-51.2</f>
        <v>2183.1999999999998</v>
      </c>
      <c r="H8" s="7">
        <v>0</v>
      </c>
      <c r="I8" s="16">
        <f>E8/C8</f>
        <v>0.42318713374809613</v>
      </c>
    </row>
    <row r="9" spans="1:10" ht="157.5">
      <c r="A9" s="2" t="s">
        <v>3</v>
      </c>
      <c r="B9" s="3" t="s">
        <v>12</v>
      </c>
      <c r="C9" s="7">
        <v>900</v>
      </c>
      <c r="D9" s="7">
        <v>0</v>
      </c>
      <c r="E9" s="7">
        <v>769.6</v>
      </c>
      <c r="F9" s="7">
        <v>0</v>
      </c>
      <c r="G9" s="7">
        <f>C9-E9-0.4</f>
        <v>129.99999999999997</v>
      </c>
      <c r="H9" s="7">
        <v>0</v>
      </c>
      <c r="I9" s="16">
        <f>E9/C9</f>
        <v>0.85511111111111116</v>
      </c>
    </row>
    <row r="10" spans="1:10" ht="47.25">
      <c r="A10" s="2" t="s">
        <v>4</v>
      </c>
      <c r="B10" s="3" t="s">
        <v>13</v>
      </c>
      <c r="C10" s="7">
        <f>2560.5+934.3</f>
        <v>3494.8</v>
      </c>
      <c r="D10" s="7">
        <v>934.3</v>
      </c>
      <c r="E10" s="7">
        <f>550.7+934.3</f>
        <v>1485</v>
      </c>
      <c r="F10" s="7">
        <v>934.3</v>
      </c>
      <c r="G10" s="7">
        <f>C10-E10</f>
        <v>2009.8000000000002</v>
      </c>
      <c r="H10" s="7">
        <v>0</v>
      </c>
      <c r="I10" s="16">
        <f>E10/C10</f>
        <v>0.42491701957193545</v>
      </c>
    </row>
    <row r="11" spans="1:10" s="15" customFormat="1">
      <c r="A11" s="5"/>
      <c r="B11" s="6" t="s">
        <v>5</v>
      </c>
      <c r="C11" s="9">
        <f t="shared" ref="C11:H11" si="1">C6</f>
        <v>8268.5</v>
      </c>
      <c r="D11" s="9">
        <f t="shared" si="1"/>
        <v>1682.1</v>
      </c>
      <c r="E11" s="9">
        <f t="shared" si="1"/>
        <v>3893.9</v>
      </c>
      <c r="F11" s="9">
        <f t="shared" si="1"/>
        <v>1682.1</v>
      </c>
      <c r="G11" s="9">
        <f t="shared" si="1"/>
        <v>4323</v>
      </c>
      <c r="H11" s="9">
        <f t="shared" si="1"/>
        <v>0</v>
      </c>
      <c r="I11" s="17">
        <f>E11/C11</f>
        <v>0.47093184979137692</v>
      </c>
      <c r="J11" s="14"/>
    </row>
    <row r="14" spans="1:10">
      <c r="A14" s="10"/>
    </row>
    <row r="15" spans="1:10">
      <c r="A15" s="10"/>
    </row>
    <row r="55" spans="1:1">
      <c r="A55" s="10"/>
    </row>
    <row r="56" spans="1:1">
      <c r="A56" s="10"/>
    </row>
    <row r="57" spans="1:1">
      <c r="A57" s="10"/>
    </row>
  </sheetData>
  <mergeCells count="7">
    <mergeCell ref="G4:H4"/>
    <mergeCell ref="A1:I1"/>
    <mergeCell ref="C4:D4"/>
    <mergeCell ref="I4:I5"/>
    <mergeCell ref="B4:B5"/>
    <mergeCell ref="A4:A5"/>
    <mergeCell ref="E4:F4"/>
  </mergeCells>
  <phoneticPr fontId="0" type="noConversion"/>
  <pageMargins left="0.78740157480314965" right="0.39370078740157483" top="0.39370078740157483" bottom="0.39370078740157483" header="0.19685039370078741" footer="0.31496062992125984"/>
  <pageSetup paperSize="9" scale="65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Layout" zoomScaleNormal="100" zoomScaleSheetLayoutView="90" workbookViewId="0">
      <selection activeCell="B10" sqref="B10"/>
    </sheetView>
  </sheetViews>
  <sheetFormatPr defaultRowHeight="15.75"/>
  <cols>
    <col min="1" max="1" width="5.140625" style="12" customWidth="1"/>
    <col min="2" max="2" width="34.140625" style="10" customWidth="1"/>
    <col min="3" max="3" width="10.85546875" style="10" customWidth="1"/>
    <col min="4" max="4" width="16.7109375" style="10" customWidth="1"/>
    <col min="5" max="5" width="11.7109375" style="10" customWidth="1"/>
    <col min="6" max="6" width="16.28515625" style="10" customWidth="1"/>
    <col min="7" max="7" width="11.140625" style="10" customWidth="1"/>
    <col min="8" max="8" width="16.28515625" style="10" customWidth="1"/>
    <col min="9" max="9" width="16.42578125" style="10" customWidth="1"/>
    <col min="10" max="10" width="10.85546875" style="10" bestFit="1" customWidth="1"/>
    <col min="11" max="16384" width="9.140625" style="10"/>
  </cols>
  <sheetData>
    <row r="1" spans="1:10" ht="56.25" customHeight="1">
      <c r="A1" s="21" t="s">
        <v>20</v>
      </c>
      <c r="B1" s="22"/>
      <c r="C1" s="22"/>
      <c r="D1" s="22"/>
      <c r="E1" s="22"/>
      <c r="F1" s="22"/>
      <c r="G1" s="22"/>
      <c r="H1" s="22"/>
      <c r="I1" s="22"/>
    </row>
    <row r="2" spans="1:10" s="1" customFormat="1">
      <c r="A2" s="12"/>
      <c r="B2" s="10"/>
      <c r="C2" s="10"/>
      <c r="D2" s="10"/>
      <c r="E2" s="10"/>
      <c r="F2" s="10"/>
      <c r="G2" s="10"/>
      <c r="H2" s="10"/>
      <c r="I2" s="13" t="s">
        <v>6</v>
      </c>
    </row>
    <row r="3" spans="1:10" s="1" customFormat="1" ht="50.25" customHeight="1">
      <c r="A3" s="26" t="s">
        <v>0</v>
      </c>
      <c r="B3" s="25" t="s">
        <v>7</v>
      </c>
      <c r="C3" s="23" t="s">
        <v>8</v>
      </c>
      <c r="D3" s="24"/>
      <c r="E3" s="19" t="s">
        <v>14</v>
      </c>
      <c r="F3" s="20"/>
      <c r="G3" s="19" t="s">
        <v>15</v>
      </c>
      <c r="H3" s="20"/>
      <c r="I3" s="25" t="s">
        <v>16</v>
      </c>
    </row>
    <row r="4" spans="1:10" s="1" customFormat="1" ht="94.5">
      <c r="A4" s="26"/>
      <c r="B4" s="25"/>
      <c r="C4" s="8" t="s">
        <v>22</v>
      </c>
      <c r="D4" s="18" t="s">
        <v>21</v>
      </c>
      <c r="E4" s="8" t="s">
        <v>22</v>
      </c>
      <c r="F4" s="18" t="s">
        <v>21</v>
      </c>
      <c r="G4" s="8" t="s">
        <v>23</v>
      </c>
      <c r="H4" s="18" t="s">
        <v>21</v>
      </c>
      <c r="I4" s="25"/>
    </row>
    <row r="5" spans="1:10" ht="94.5">
      <c r="A5" s="2">
        <v>1</v>
      </c>
      <c r="B5" s="3" t="s">
        <v>9</v>
      </c>
      <c r="C5" s="7">
        <f t="shared" ref="C5:H5" si="0">C7+C8+C9</f>
        <v>13731.7</v>
      </c>
      <c r="D5" s="7">
        <f t="shared" si="0"/>
        <v>4323</v>
      </c>
      <c r="E5" s="7">
        <f t="shared" si="0"/>
        <v>11363.900000000001</v>
      </c>
      <c r="F5" s="7">
        <f t="shared" si="0"/>
        <v>4269</v>
      </c>
      <c r="G5" s="7">
        <f t="shared" si="0"/>
        <v>2367.7999999999993</v>
      </c>
      <c r="H5" s="7">
        <f t="shared" si="0"/>
        <v>54.000000000000185</v>
      </c>
      <c r="I5" s="16">
        <f>E5/C5</f>
        <v>0.8275668708171604</v>
      </c>
    </row>
    <row r="6" spans="1:10">
      <c r="A6" s="2"/>
      <c r="B6" s="4" t="s">
        <v>1</v>
      </c>
      <c r="C6" s="7"/>
      <c r="D6" s="7"/>
      <c r="E6" s="7"/>
      <c r="F6" s="7"/>
      <c r="G6" s="7"/>
      <c r="H6" s="7"/>
      <c r="I6" s="16"/>
    </row>
    <row r="7" spans="1:10" ht="31.5">
      <c r="A7" s="2" t="s">
        <v>2</v>
      </c>
      <c r="B7" s="3" t="s">
        <v>10</v>
      </c>
      <c r="C7" s="7">
        <v>4089.6</v>
      </c>
      <c r="D7" s="7">
        <f>925.1+1287.3+37.5</f>
        <v>2249.9</v>
      </c>
      <c r="E7" s="7">
        <v>3633.8</v>
      </c>
      <c r="F7" s="7">
        <f>925.1+1236.5+37.5</f>
        <v>2199.1</v>
      </c>
      <c r="G7" s="7">
        <f t="shared" ref="G7:H9" si="1">C7-E7</f>
        <v>455.79999999999973</v>
      </c>
      <c r="H7" s="7">
        <f t="shared" si="1"/>
        <v>50.800000000000182</v>
      </c>
      <c r="I7" s="16">
        <f>E7/C7</f>
        <v>0.8885465571205009</v>
      </c>
    </row>
    <row r="8" spans="1:10" ht="157.5">
      <c r="A8" s="2" t="s">
        <v>3</v>
      </c>
      <c r="B8" s="3" t="s">
        <v>12</v>
      </c>
      <c r="C8" s="7">
        <v>1519.2</v>
      </c>
      <c r="D8" s="7">
        <v>63.2</v>
      </c>
      <c r="E8" s="7">
        <v>1516</v>
      </c>
      <c r="F8" s="7">
        <v>60</v>
      </c>
      <c r="G8" s="7">
        <f t="shared" si="1"/>
        <v>3.2000000000000455</v>
      </c>
      <c r="H8" s="7">
        <f t="shared" si="1"/>
        <v>3.2000000000000028</v>
      </c>
      <c r="I8" s="16">
        <f>E8/C8</f>
        <v>0.99789362822538175</v>
      </c>
    </row>
    <row r="9" spans="1:10" ht="47.25">
      <c r="A9" s="2" t="s">
        <v>4</v>
      </c>
      <c r="B9" s="3" t="s">
        <v>13</v>
      </c>
      <c r="C9" s="7">
        <v>8122.9</v>
      </c>
      <c r="D9" s="7">
        <v>2009.9</v>
      </c>
      <c r="E9" s="7">
        <v>6214.1</v>
      </c>
      <c r="F9" s="7">
        <v>2009.9</v>
      </c>
      <c r="G9" s="7">
        <f t="shared" si="1"/>
        <v>1908.7999999999993</v>
      </c>
      <c r="H9" s="7">
        <f t="shared" si="1"/>
        <v>0</v>
      </c>
      <c r="I9" s="16">
        <f>E9/C9</f>
        <v>0.7650100333624692</v>
      </c>
    </row>
    <row r="10" spans="1:10" s="15" customFormat="1">
      <c r="A10" s="5"/>
      <c r="B10" s="6" t="s">
        <v>5</v>
      </c>
      <c r="C10" s="9">
        <f t="shared" ref="C10:H10" si="2">C5</f>
        <v>13731.7</v>
      </c>
      <c r="D10" s="9">
        <f t="shared" si="2"/>
        <v>4323</v>
      </c>
      <c r="E10" s="9">
        <f t="shared" si="2"/>
        <v>11363.900000000001</v>
      </c>
      <c r="F10" s="9">
        <f t="shared" si="2"/>
        <v>4269</v>
      </c>
      <c r="G10" s="9">
        <f t="shared" si="2"/>
        <v>2367.7999999999993</v>
      </c>
      <c r="H10" s="9">
        <f t="shared" si="2"/>
        <v>54.000000000000185</v>
      </c>
      <c r="I10" s="17">
        <f>E10/C10</f>
        <v>0.8275668708171604</v>
      </c>
      <c r="J10" s="14"/>
    </row>
    <row r="37" spans="1:1">
      <c r="A37" s="10"/>
    </row>
    <row r="38" spans="1:1">
      <c r="A38" s="10"/>
    </row>
    <row r="39" spans="1:1">
      <c r="A39" s="10"/>
    </row>
  </sheetData>
  <mergeCells count="7">
    <mergeCell ref="G3:H3"/>
    <mergeCell ref="A1:I1"/>
    <mergeCell ref="C3:D3"/>
    <mergeCell ref="I3:I4"/>
    <mergeCell ref="B3:B4"/>
    <mergeCell ref="A3:A4"/>
    <mergeCell ref="E3:F3"/>
  </mergeCells>
  <phoneticPr fontId="0" type="noConversion"/>
  <pageMargins left="0.58125000000000004" right="0.39370078740157483" top="0.39370078740157483" bottom="0.39370078740157483" header="0.19685039370078741" footer="0.31496062992125984"/>
  <pageSetup paperSize="9" scale="9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2015</vt:lpstr>
      <vt:lpstr>2016</vt:lpstr>
      <vt:lpstr>'2015'!Заголовки_для_печати</vt:lpstr>
      <vt:lpstr>'2016'!Заголовки_для_печати</vt:lpstr>
      <vt:lpstr>'2015'!Область_печати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2017-03-21T09:15:17Z</cp:lastPrinted>
  <dcterms:created xsi:type="dcterms:W3CDTF">2006-09-28T05:33:49Z</dcterms:created>
  <dcterms:modified xsi:type="dcterms:W3CDTF">2018-11-28T02:56:42Z</dcterms:modified>
</cp:coreProperties>
</file>